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5015" windowHeight="6345"/>
  </bookViews>
  <sheets>
    <sheet name="performance" sheetId="1" r:id="rId1"/>
    <sheet name="tiempo_optimo" sheetId="2" r:id="rId2"/>
  </sheets>
  <calcPr calcId="145621"/>
</workbook>
</file>

<file path=xl/calcChain.xml><?xml version="1.0" encoding="utf-8"?>
<calcChain xmlns="http://schemas.openxmlformats.org/spreadsheetml/2006/main">
  <c r="G44" i="1" l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F44" i="1" l="1"/>
  <c r="D47" i="2" l="1"/>
  <c r="D48" i="2"/>
  <c r="D49" i="2"/>
  <c r="D50" i="2"/>
  <c r="D51" i="2"/>
  <c r="D52" i="2"/>
  <c r="D53" i="2"/>
  <c r="D54" i="2"/>
  <c r="D55" i="2"/>
  <c r="D46" i="2"/>
  <c r="A47" i="2"/>
  <c r="A48" i="2"/>
  <c r="A49" i="2"/>
  <c r="A50" i="2"/>
  <c r="A51" i="2"/>
  <c r="A52" i="2"/>
  <c r="A53" i="2"/>
  <c r="A54" i="2"/>
  <c r="A55" i="2"/>
  <c r="A46" i="2"/>
  <c r="A32" i="2"/>
  <c r="A33" i="2"/>
  <c r="A34" i="2"/>
  <c r="A35" i="2"/>
  <c r="A36" i="2"/>
  <c r="A37" i="2"/>
  <c r="A38" i="2"/>
  <c r="A39" i="2"/>
  <c r="A40" i="2"/>
  <c r="A31" i="2"/>
  <c r="E9" i="1" l="1"/>
  <c r="E10" i="1"/>
  <c r="E11" i="1"/>
  <c r="E12" i="1"/>
  <c r="E13" i="1"/>
  <c r="E14" i="1"/>
  <c r="E15" i="1"/>
  <c r="E16" i="1"/>
  <c r="E17" i="1"/>
  <c r="E8" i="1"/>
  <c r="AE12" i="1" l="1"/>
  <c r="AC9" i="1"/>
  <c r="AD9" i="1" s="1"/>
  <c r="AC10" i="1"/>
  <c r="AD10" i="1" s="1"/>
  <c r="AC8" i="1"/>
  <c r="AD8" i="1" s="1"/>
  <c r="AC11" i="1"/>
  <c r="AD11" i="1" s="1"/>
  <c r="AC12" i="1"/>
  <c r="AD12" i="1" s="1"/>
  <c r="AC13" i="1"/>
  <c r="AC14" i="1"/>
  <c r="AC15" i="1"/>
  <c r="AD15" i="1" s="1"/>
  <c r="AC16" i="1"/>
  <c r="AC17" i="1"/>
  <c r="F45" i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C45" i="1"/>
  <c r="D44" i="1"/>
  <c r="D45" i="1" s="1"/>
  <c r="C44" i="1"/>
  <c r="AE17" i="1"/>
  <c r="AD17" i="1"/>
  <c r="AE16" i="1"/>
  <c r="AD16" i="1"/>
  <c r="AE15" i="1"/>
  <c r="AE14" i="1"/>
  <c r="AD14" i="1"/>
  <c r="AE13" i="1"/>
  <c r="AD13" i="1"/>
  <c r="AE11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E8" i="1" l="1"/>
  <c r="AE10" i="1"/>
  <c r="AE9" i="1"/>
  <c r="E44" i="1"/>
  <c r="E45" i="1" s="1"/>
</calcChain>
</file>

<file path=xl/sharedStrings.xml><?xml version="1.0" encoding="utf-8"?>
<sst xmlns="http://schemas.openxmlformats.org/spreadsheetml/2006/main" count="49" uniqueCount="39">
  <si>
    <t>randstad performing</t>
  </si>
  <si>
    <t>gestiona tu teletrabajo con randstad.</t>
  </si>
  <si>
    <t>TOTAL DÍAS:</t>
  </si>
  <si>
    <t>completa manager o jefatura</t>
  </si>
  <si>
    <t>automático</t>
  </si>
  <si>
    <t>Listado de tareas</t>
  </si>
  <si>
    <t>Cantidad de repeticiones por tarea</t>
  </si>
  <si>
    <t>Cantidad de horas
(óptimo) por cada tarea</t>
  </si>
  <si>
    <t>TOTAL HORAS
óptimo x cantidad</t>
  </si>
  <si>
    <t>¿cuántas hrs demoraste?</t>
  </si>
  <si>
    <t>tareas pendientes</t>
  </si>
  <si>
    <t>%
tareas completadas</t>
  </si>
  <si>
    <t>%
productividad (en base a hrs)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</si>
  <si>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</si>
  <si>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</si>
  <si>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</si>
  <si>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</si>
  <si>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</si>
  <si>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</si>
  <si>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</si>
  <si>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</si>
  <si>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</si>
  <si>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</si>
  <si>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Flujo real</t>
  </si>
  <si>
    <t>Flujo ideal</t>
  </si>
  <si>
    <t>Tarea</t>
  </si>
  <si>
    <t>DIFICULTAD DE LA TAREA</t>
  </si>
  <si>
    <t>● conocimiento: nivel de manejo de las habilidades técnicas para poder realizar la tarea, por ejemplo ¿tengo que estudiar o investigar sobre algún concepto u herramienta para poder llevar a cabo esa actividad?</t>
  </si>
  <si>
    <t>● herramientas: disponibilidad de las herramientas necesarias, ya sean tecnológicas o estructurales, para poder realizar la tarea, por ejemplo ¿cuento con un computador y una instalación adecuada para realizar la tarea de forma cómoda y sin contratiempos?</t>
  </si>
  <si>
    <t>● personal: cantidad de personas que se requieren para ejecutar la tarea, por ejemplo ¿la tarea la puede realizar solo una persona o requiero asignar más personal?</t>
  </si>
  <si>
    <t>Importante: una tarea con una dificultad normal tendría una calificación 3. Recuerda discutir esta dificultad con tu equipo.</t>
  </si>
  <si>
    <t>Tomando en cuenta estos puntos, indica el nivel de dificultad de cada tarea en base a uno de estos valores: 2, 3, 5, 8, 13.</t>
  </si>
  <si>
    <t>Tareas</t>
  </si>
  <si>
    <t>Dificultad</t>
  </si>
  <si>
    <t>Seleccionar dificultad</t>
  </si>
  <si>
    <t>Tiempo mínimo</t>
  </si>
  <si>
    <t>Tiempo máximo</t>
  </si>
  <si>
    <t>Tiempo óptimo</t>
  </si>
  <si>
    <t>completa trabajador: debes poner cuántas tareas has realizado por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</si>
</sst>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16" x14ac:knownFonts="1">
    <font>
      <sz val="10"/>
      <color rgb="FF000000"/>
      <name val="Arial"/>
    </font>
    <font>
      <sz val="24"/>
      <color rgb="FFF7F5F0"/>
      <name val="Tahoma"/>
      <family val="2"/>
    </font>
    <font>
      <sz val="10"/>
      <color rgb="FFF7F5F0"/>
      <name val="Tahoma"/>
      <family val="2"/>
    </font>
    <font>
      <sz val="10"/>
      <color rgb="FFF7F5F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F1941"/>
      <name val="Tahoma"/>
      <family val="2"/>
    </font>
    <font>
      <sz val="10"/>
      <name val="Arial"/>
      <family val="2"/>
    </font>
    <font>
      <b/>
      <sz val="9"/>
      <color rgb="FF0F1941"/>
      <name val="Tahoma"/>
      <family val="2"/>
    </font>
    <font>
      <b/>
      <sz val="9"/>
      <color rgb="FFF7F5F0"/>
      <name val="Tahoma"/>
      <family val="2"/>
    </font>
    <font>
      <b/>
      <sz val="10"/>
      <color rgb="FFF7F5F0"/>
      <name val="Tahoma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F1941"/>
        <bgColor rgb="FF0F1941"/>
      </patternFill>
    </fill>
    <fill>
      <patternFill patternType="solid">
        <fgColor rgb="FFF7F5F0"/>
        <bgColor rgb="FFF7F5F0"/>
      </patternFill>
    </fill>
    <fill>
      <patternFill patternType="solid">
        <fgColor rgb="FF4285F4"/>
        <bgColor rgb="FF4285F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4285F4"/>
      </bottom>
      <diagonal/>
    </border>
    <border>
      <left style="thin">
        <color rgb="FF4285F4"/>
      </left>
      <right/>
      <top style="thin">
        <color rgb="FF4285F4"/>
      </top>
      <bottom style="thin">
        <color rgb="FF4285F4"/>
      </bottom>
      <diagonal/>
    </border>
    <border>
      <left/>
      <right/>
      <top style="thin">
        <color rgb="FF4285F4"/>
      </top>
      <bottom style="thin">
        <color rgb="FF4285F4"/>
      </bottom>
      <diagonal/>
    </border>
    <border>
      <left/>
      <right style="thin">
        <color rgb="FF4285F4"/>
      </right>
      <top style="thin">
        <color rgb="FF4285F4"/>
      </top>
      <bottom style="thin">
        <color rgb="FF4285F4"/>
      </bottom>
      <diagonal/>
    </border>
    <border>
      <left style="thin">
        <color rgb="FF4285F4"/>
      </left>
      <right style="thin">
        <color rgb="FF4285F4"/>
      </right>
      <top style="thin">
        <color rgb="FF4285F4"/>
      </top>
      <bottom style="thin">
        <color rgb="FF4285F4"/>
      </bottom>
      <diagonal/>
    </border>
    <border>
      <left/>
      <right/>
      <top style="thin">
        <color rgb="FF4285F4"/>
      </top>
      <bottom/>
      <diagonal/>
    </border>
    <border>
      <left/>
      <right style="thin">
        <color rgb="FF4285F4"/>
      </right>
      <top style="thin">
        <color rgb="FF4285F4"/>
      </top>
      <bottom/>
      <diagonal/>
    </border>
    <border>
      <left style="thin">
        <color rgb="FF4285F4"/>
      </left>
      <right style="thin">
        <color rgb="FF4285F4"/>
      </right>
      <top/>
      <bottom/>
      <diagonal/>
    </border>
    <border>
      <left/>
      <right style="thin">
        <color rgb="FF4285F4"/>
      </right>
      <top/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/>
    <xf numFmtId="0" fontId="12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0" xfId="0" applyNumberFormat="1" applyFont="1" applyAlignment="1"/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2" fontId="14" fillId="0" borderId="0" xfId="0" applyNumberFormat="1" applyFont="1" applyAlignment="1"/>
    <xf numFmtId="0" fontId="10" fillId="4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</cellXfs>
  <cellStyles count="2">
    <cellStyle name="Millares [0]" xfId="1" builtinId="6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center" vertical="bottom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performance!$B$44</c:f>
              <c:strCache>
                <c:ptCount val="1"/>
                <c:pt idx="0">
                  <c:v>Flujo real</c:v>
                </c:pt>
              </c:strCache>
            </c:strRef>
          </c:tx>
          <c:val>
            <c:numRef>
              <c:f>performance!$F$44:$AA$44</c:f>
              <c:numCache>
                <c:formatCode>0</c:formatCode>
                <c:ptCount val="22"/>
                <c:pt idx="0">
                  <c:v>4</c:v>
                </c:pt>
                <c:pt idx="1">
                  <c:v>3.2</c:v>
                </c:pt>
                <c:pt idx="2">
                  <c:v>2.8</c:v>
                </c:pt>
                <c:pt idx="3">
                  <c:v>2.7</c:v>
                </c:pt>
                <c:pt idx="4">
                  <c:v>2.5999999999999996</c:v>
                </c:pt>
                <c:pt idx="5">
                  <c:v>2.5999999999999996</c:v>
                </c:pt>
                <c:pt idx="6">
                  <c:v>2.2999999999999998</c:v>
                </c:pt>
                <c:pt idx="7">
                  <c:v>2.1999999999999997</c:v>
                </c:pt>
                <c:pt idx="8">
                  <c:v>1.8999999999999995</c:v>
                </c:pt>
                <c:pt idx="9">
                  <c:v>1.7999999999999994</c:v>
                </c:pt>
                <c:pt idx="10">
                  <c:v>1.3999999999999995</c:v>
                </c:pt>
                <c:pt idx="11">
                  <c:v>1.1999999999999993</c:v>
                </c:pt>
                <c:pt idx="12">
                  <c:v>1.1999999999999993</c:v>
                </c:pt>
                <c:pt idx="13">
                  <c:v>1.0999999999999996</c:v>
                </c:pt>
                <c:pt idx="14">
                  <c:v>0.79999999999999893</c:v>
                </c:pt>
                <c:pt idx="15">
                  <c:v>0.69999999999999885</c:v>
                </c:pt>
                <c:pt idx="16">
                  <c:v>0.59999999999999876</c:v>
                </c:pt>
                <c:pt idx="17">
                  <c:v>0.59999999999999876</c:v>
                </c:pt>
                <c:pt idx="18">
                  <c:v>0.29999999999999893</c:v>
                </c:pt>
                <c:pt idx="19">
                  <c:v>-8.8817841970012523E-16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performance!$B$45</c:f>
              <c:strCache>
                <c:ptCount val="1"/>
                <c:pt idx="0">
                  <c:v>Flujo ideal</c:v>
                </c:pt>
              </c:strCache>
            </c:strRef>
          </c:tx>
          <c:val>
            <c:numRef>
              <c:f>performance!$F$45:$AA$45</c:f>
              <c:numCache>
                <c:formatCode>0</c:formatCode>
                <c:ptCount val="22"/>
                <c:pt idx="0">
                  <c:v>3.8</c:v>
                </c:pt>
                <c:pt idx="1">
                  <c:v>3.5999999999999996</c:v>
                </c:pt>
                <c:pt idx="2">
                  <c:v>3.3999999999999995</c:v>
                </c:pt>
                <c:pt idx="3">
                  <c:v>3.1999999999999993</c:v>
                </c:pt>
                <c:pt idx="4">
                  <c:v>2.9999999999999991</c:v>
                </c:pt>
                <c:pt idx="5">
                  <c:v>2.7999999999999989</c:v>
                </c:pt>
                <c:pt idx="6">
                  <c:v>2.5999999999999988</c:v>
                </c:pt>
                <c:pt idx="7">
                  <c:v>2.3999999999999986</c:v>
                </c:pt>
                <c:pt idx="8">
                  <c:v>2.1999999999999984</c:v>
                </c:pt>
                <c:pt idx="9">
                  <c:v>1.9999999999999984</c:v>
                </c:pt>
                <c:pt idx="10">
                  <c:v>1.7999999999999985</c:v>
                </c:pt>
                <c:pt idx="11">
                  <c:v>1.5999999999999985</c:v>
                </c:pt>
                <c:pt idx="12">
                  <c:v>1.3999999999999986</c:v>
                </c:pt>
                <c:pt idx="13">
                  <c:v>1.1999999999999986</c:v>
                </c:pt>
                <c:pt idx="14">
                  <c:v>0.99999999999999867</c:v>
                </c:pt>
                <c:pt idx="15">
                  <c:v>0.79999999999999871</c:v>
                </c:pt>
                <c:pt idx="16">
                  <c:v>0.59999999999999876</c:v>
                </c:pt>
                <c:pt idx="17">
                  <c:v>0.39999999999999875</c:v>
                </c:pt>
                <c:pt idx="18">
                  <c:v>0.19999999999999873</c:v>
                </c:pt>
                <c:pt idx="19">
                  <c:v>0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63936"/>
        <c:axId val="179821312"/>
      </c:lineChart>
      <c:catAx>
        <c:axId val="1882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179821312"/>
        <c:crosses val="autoZero"/>
        <c:auto val="1"/>
        <c:lblAlgn val="ctr"/>
        <c:lblOffset val="100"/>
        <c:noMultiLvlLbl val="1"/>
      </c:catAx>
      <c:valAx>
        <c:axId val="179821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1882639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0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17</xdr:row>
      <xdr:rowOff>104775</xdr:rowOff>
    </xdr:from>
    <xdr:ext cx="16725900" cy="3924300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a1" displayName="Tabla1" ref="A45:D55" totalsRowShown="0" headerRowDxfId="9" dataDxfId="8">
  <autoFilter ref="A45:D55"/>
  <tableColumns count="4">
    <tableColumn id="1" name="Tareas" dataDxfId="7">
      <calculatedColumnFormula>+performance!B8</calculatedColumnFormula>
    </tableColumn>
    <tableColumn id="2" name="Tiempo mínimo" dataDxfId="6"/>
    <tableColumn id="3" name="Tiempo máximo" dataDxfId="5"/>
    <tableColumn id="4" name="Tiempo óptimo" dataDxfId="4">
      <calculatedColumnFormula>+IF(B31=2,+(B46+C46+4*((B46+((C46-B46)/6))*1.05))/6,IF(B31=3,+(B46+C46+4*((B46+((C46-B46)/6))*1.22))/6,IF(B31=5,+(B46+C46+4*((B46+((C46-B46)/6))*1.37))/6,IF(B31=8,+(B46+C46+4*((B46+((C46-B46)/6))*1.58))/6,IF(B31=13,+(B46+C46+4*((B46+((C46-B46)/6))*1.95))/6,"")))))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0:B40" totalsRowShown="0" headerRowDxfId="3" dataDxfId="2">
  <autoFilter ref="A30:B40"/>
  <tableColumns count="2">
    <tableColumn id="1" name="Tareas" dataDxfId="1">
      <calculatedColumnFormula>+performance!B8</calculatedColumnFormula>
    </tableColumn>
    <tableColumn id="2" name="Dificulta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46"/>
  <sheetViews>
    <sheetView showGridLines="0" tabSelected="1" workbookViewId="0">
      <selection activeCell="K49" sqref="K49"/>
    </sheetView>
  </sheetViews>
  <sheetFormatPr baseColWidth="10" defaultColWidth="14.42578125" defaultRowHeight="15.75" customHeight="1" x14ac:dyDescent="0.2"/>
  <cols>
    <col min="1" max="1" width="5.5703125" customWidth="1"/>
    <col min="2" max="2" width="18.28515625" customWidth="1"/>
    <col min="3" max="3" width="20.7109375" customWidth="1"/>
    <col min="4" max="4" width="21.28515625" customWidth="1"/>
    <col min="5" max="5" width="21.5703125" customWidth="1"/>
    <col min="6" max="25" width="5" customWidth="1"/>
    <col min="26" max="27" width="7.140625" customWidth="1"/>
    <col min="28" max="28" width="13.5703125" customWidth="1"/>
    <col min="29" max="29" width="11.42578125" customWidth="1"/>
    <col min="30" max="30" width="16" customWidth="1"/>
    <col min="31" max="31" width="16.28515625" customWidth="1"/>
    <col min="32" max="32" width="16.140625" customWidth="1"/>
  </cols>
  <sheetData>
    <row r="1" spans="1:32" ht="39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 x14ac:dyDescent="0.2">
      <c r="A3" s="4"/>
      <c r="B3" s="5"/>
      <c r="C3" s="5"/>
      <c r="D3" s="4"/>
      <c r="E3" s="4"/>
      <c r="F3" s="4"/>
      <c r="G3" s="4"/>
      <c r="H3" s="4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x14ac:dyDescent="0.2">
      <c r="A4" s="4"/>
      <c r="B4" s="7" t="s">
        <v>2</v>
      </c>
      <c r="C4" s="8">
        <v>20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x14ac:dyDescent="0.2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4"/>
    </row>
    <row r="6" spans="1:32" ht="12.75" x14ac:dyDescent="0.2">
      <c r="A6" s="4"/>
      <c r="B6" s="52" t="s">
        <v>3</v>
      </c>
      <c r="C6" s="53"/>
      <c r="D6" s="54"/>
      <c r="E6" s="10" t="s">
        <v>4</v>
      </c>
      <c r="F6" s="55" t="s">
        <v>38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  <c r="AC6" s="56" t="s">
        <v>4</v>
      </c>
      <c r="AD6" s="57"/>
      <c r="AE6" s="58"/>
      <c r="AF6" s="4"/>
    </row>
    <row r="7" spans="1:32" ht="38.25" x14ac:dyDescent="0.2">
      <c r="A7" s="4"/>
      <c r="B7" s="11" t="s">
        <v>5</v>
      </c>
      <c r="C7" s="12" t="s">
        <v>6</v>
      </c>
      <c r="D7" s="13" t="s">
        <v>7</v>
      </c>
      <c r="E7" s="14" t="s">
        <v>8</v>
      </c>
      <c r="F7" s="15">
        <f t="shared" ref="F7:AA7" si="0">IF(COLUMN(A1)&lt;=$C$4,COLUMN(A1),"-")</f>
        <v>1</v>
      </c>
      <c r="G7" s="15">
        <f t="shared" si="0"/>
        <v>2</v>
      </c>
      <c r="H7" s="15">
        <f t="shared" si="0"/>
        <v>3</v>
      </c>
      <c r="I7" s="15">
        <f t="shared" si="0"/>
        <v>4</v>
      </c>
      <c r="J7" s="15">
        <f t="shared" si="0"/>
        <v>5</v>
      </c>
      <c r="K7" s="15">
        <f t="shared" si="0"/>
        <v>6</v>
      </c>
      <c r="L7" s="15">
        <f t="shared" si="0"/>
        <v>7</v>
      </c>
      <c r="M7" s="15">
        <f t="shared" si="0"/>
        <v>8</v>
      </c>
      <c r="N7" s="15">
        <f t="shared" si="0"/>
        <v>9</v>
      </c>
      <c r="O7" s="15">
        <f t="shared" si="0"/>
        <v>10</v>
      </c>
      <c r="P7" s="15">
        <f t="shared" si="0"/>
        <v>11</v>
      </c>
      <c r="Q7" s="15">
        <f t="shared" si="0"/>
        <v>12</v>
      </c>
      <c r="R7" s="15">
        <f t="shared" si="0"/>
        <v>13</v>
      </c>
      <c r="S7" s="15">
        <f t="shared" si="0"/>
        <v>14</v>
      </c>
      <c r="T7" s="15">
        <f t="shared" si="0"/>
        <v>15</v>
      </c>
      <c r="U7" s="15">
        <f t="shared" si="0"/>
        <v>16</v>
      </c>
      <c r="V7" s="15">
        <f t="shared" si="0"/>
        <v>17</v>
      </c>
      <c r="W7" s="15">
        <f t="shared" si="0"/>
        <v>18</v>
      </c>
      <c r="X7" s="15">
        <f t="shared" si="0"/>
        <v>19</v>
      </c>
      <c r="Y7" s="15">
        <f t="shared" si="0"/>
        <v>20</v>
      </c>
      <c r="Z7" s="15" t="str">
        <f t="shared" si="0"/>
        <v>-</v>
      </c>
      <c r="AA7" s="15" t="str">
        <f t="shared" si="0"/>
        <v>-</v>
      </c>
      <c r="AB7" s="51" t="s">
        <v>9</v>
      </c>
      <c r="AC7" s="16" t="s">
        <v>10</v>
      </c>
      <c r="AD7" s="17" t="s">
        <v>11</v>
      </c>
      <c r="AE7" s="18" t="s">
        <v>12</v>
      </c>
      <c r="AF7" s="5"/>
    </row>
    <row r="8" spans="1:32" ht="12.75" x14ac:dyDescent="0.2">
      <c r="A8" s="4"/>
      <c r="B8" s="19" t="s">
        <v>13</v>
      </c>
      <c r="C8" s="20">
        <v>1</v>
      </c>
      <c r="D8" s="21">
        <v>2</v>
      </c>
      <c r="E8" s="22">
        <f>IF(C8="","",C8*D8)</f>
        <v>2</v>
      </c>
      <c r="F8" s="20">
        <v>0</v>
      </c>
      <c r="G8" s="20">
        <v>0</v>
      </c>
      <c r="H8" s="20">
        <v>0.1</v>
      </c>
      <c r="I8" s="20">
        <v>0</v>
      </c>
      <c r="J8" s="20">
        <v>0.1</v>
      </c>
      <c r="K8" s="20">
        <v>0</v>
      </c>
      <c r="L8" s="20">
        <v>0.1</v>
      </c>
      <c r="M8" s="20">
        <v>0</v>
      </c>
      <c r="N8" s="20">
        <v>0.2</v>
      </c>
      <c r="O8" s="20">
        <v>0</v>
      </c>
      <c r="P8" s="20">
        <v>0.2</v>
      </c>
      <c r="Q8" s="20">
        <v>0</v>
      </c>
      <c r="R8" s="20">
        <v>0</v>
      </c>
      <c r="S8" s="20">
        <v>0</v>
      </c>
      <c r="T8" s="20">
        <v>0.2</v>
      </c>
      <c r="U8" s="20">
        <v>0</v>
      </c>
      <c r="V8" s="20">
        <v>0</v>
      </c>
      <c r="W8" s="20">
        <v>0</v>
      </c>
      <c r="X8" s="20">
        <v>0.1</v>
      </c>
      <c r="Y8" s="20">
        <v>0</v>
      </c>
      <c r="Z8" s="20"/>
      <c r="AA8" s="20"/>
      <c r="AB8" s="23">
        <v>2</v>
      </c>
      <c r="AC8" s="45">
        <f t="shared" ref="AC8:AC17" si="1">IF(C8="","",C8-SUM(F8:AA8))</f>
        <v>1.1102230246251565E-16</v>
      </c>
      <c r="AD8" s="24">
        <f t="shared" ref="AD8:AD17" si="2">IFERROR(1-(AC8/C8),"")</f>
        <v>0.99999999999999989</v>
      </c>
      <c r="AE8" s="25">
        <f t="shared" ref="AE8:AE17" si="3">IFERROR(E8/AB8,"")</f>
        <v>1</v>
      </c>
      <c r="AF8" s="26"/>
    </row>
    <row r="9" spans="1:32" ht="12.75" x14ac:dyDescent="0.2">
      <c r="A9" s="4"/>
      <c r="B9" s="19" t="s">
        <v>14</v>
      </c>
      <c r="C9" s="20">
        <v>1</v>
      </c>
      <c r="D9" s="21">
        <v>2</v>
      </c>
      <c r="E9" s="33">
        <f t="shared" ref="E9:E17" si="4">IF(C9="","",C9*D9)</f>
        <v>2</v>
      </c>
      <c r="F9" s="20">
        <v>0</v>
      </c>
      <c r="G9" s="20">
        <v>0.3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0.1</v>
      </c>
      <c r="T9" s="20">
        <v>0.1</v>
      </c>
      <c r="U9" s="20">
        <v>0.1</v>
      </c>
      <c r="V9" s="20">
        <v>0.1</v>
      </c>
      <c r="W9" s="20">
        <v>0</v>
      </c>
      <c r="X9" s="20">
        <v>0.2</v>
      </c>
      <c r="Y9" s="20">
        <v>0.1</v>
      </c>
      <c r="Z9" s="27"/>
      <c r="AA9" s="27"/>
      <c r="AB9" s="23">
        <v>1.4</v>
      </c>
      <c r="AC9" s="45">
        <f>IF(C9="","",C9-SUM(F9:AA9))</f>
        <v>1.1102230246251565E-16</v>
      </c>
      <c r="AD9" s="28">
        <f t="shared" si="2"/>
        <v>0.99999999999999989</v>
      </c>
      <c r="AE9" s="25">
        <f t="shared" si="3"/>
        <v>1.4285714285714286</v>
      </c>
      <c r="AF9" s="26"/>
    </row>
    <row r="10" spans="1:32" ht="12.75" x14ac:dyDescent="0.2">
      <c r="A10" s="4"/>
      <c r="B10" s="19" t="s">
        <v>15</v>
      </c>
      <c r="C10" s="20">
        <v>1</v>
      </c>
      <c r="D10" s="21">
        <v>2</v>
      </c>
      <c r="E10" s="33">
        <f t="shared" si="4"/>
        <v>2</v>
      </c>
      <c r="F10" s="20">
        <v>0</v>
      </c>
      <c r="G10" s="20">
        <v>0.4</v>
      </c>
      <c r="H10" s="20">
        <v>0</v>
      </c>
      <c r="I10" s="20">
        <v>0</v>
      </c>
      <c r="J10" s="20">
        <v>0</v>
      </c>
      <c r="K10" s="20">
        <v>0</v>
      </c>
      <c r="L10" s="20">
        <v>0.2</v>
      </c>
      <c r="M10" s="20">
        <v>0.1</v>
      </c>
      <c r="N10" s="20">
        <v>0.1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0.2</v>
      </c>
      <c r="Z10" s="27"/>
      <c r="AA10" s="27"/>
      <c r="AB10" s="23">
        <v>1</v>
      </c>
      <c r="AC10" s="45">
        <f t="shared" si="1"/>
        <v>0</v>
      </c>
      <c r="AD10" s="28">
        <f t="shared" si="2"/>
        <v>1</v>
      </c>
      <c r="AE10" s="25">
        <f t="shared" si="3"/>
        <v>2</v>
      </c>
      <c r="AF10" s="26"/>
    </row>
    <row r="11" spans="1:32" ht="12.75" x14ac:dyDescent="0.2">
      <c r="A11" s="4"/>
      <c r="B11" s="19" t="s">
        <v>16</v>
      </c>
      <c r="C11" s="20">
        <v>1</v>
      </c>
      <c r="D11" s="21">
        <v>2</v>
      </c>
      <c r="E11" s="33">
        <f t="shared" si="4"/>
        <v>2</v>
      </c>
      <c r="F11" s="20">
        <v>0</v>
      </c>
      <c r="G11" s="20">
        <v>0.1</v>
      </c>
      <c r="H11" s="20">
        <v>0.3</v>
      </c>
      <c r="I11" s="20">
        <v>0.1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0.1</v>
      </c>
      <c r="P11" s="20">
        <v>0.2</v>
      </c>
      <c r="Q11" s="20">
        <v>0.2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/>
      <c r="AA11" s="20"/>
      <c r="AB11" s="23">
        <v>1</v>
      </c>
      <c r="AC11" s="45">
        <f t="shared" si="1"/>
        <v>0</v>
      </c>
      <c r="AD11" s="28">
        <f t="shared" si="2"/>
        <v>1</v>
      </c>
      <c r="AE11" s="25">
        <f t="shared" si="3"/>
        <v>2</v>
      </c>
      <c r="AF11" s="26"/>
    </row>
    <row r="12" spans="1:32" ht="12.75" x14ac:dyDescent="0.2">
      <c r="B12" s="19" t="s">
        <v>17</v>
      </c>
      <c r="C12" s="29"/>
      <c r="D12" s="30"/>
      <c r="E12" s="33" t="str">
        <f t="shared" si="4"/>
        <v/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C12" s="46" t="str">
        <f t="shared" si="1"/>
        <v/>
      </c>
      <c r="AD12" s="28" t="str">
        <f t="shared" si="2"/>
        <v/>
      </c>
      <c r="AE12" s="25" t="str">
        <f t="shared" si="3"/>
        <v/>
      </c>
    </row>
    <row r="13" spans="1:32" ht="12.75" x14ac:dyDescent="0.2">
      <c r="A13" s="4"/>
      <c r="B13" s="19" t="s">
        <v>18</v>
      </c>
      <c r="C13" s="20"/>
      <c r="D13" s="32"/>
      <c r="E13" s="33" t="str">
        <f t="shared" si="4"/>
        <v/>
      </c>
      <c r="F13" s="27"/>
      <c r="G13" s="27"/>
      <c r="H13" s="27"/>
      <c r="I13" s="20"/>
      <c r="J13" s="27"/>
      <c r="K13" s="27"/>
      <c r="L13" s="27"/>
      <c r="M13" s="27"/>
      <c r="N13" s="27"/>
      <c r="O13" s="27"/>
      <c r="P13" s="27"/>
      <c r="Q13" s="2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32"/>
      <c r="AC13" s="46" t="str">
        <f t="shared" si="1"/>
        <v/>
      </c>
      <c r="AD13" s="28" t="str">
        <f t="shared" si="2"/>
        <v/>
      </c>
      <c r="AE13" s="25" t="str">
        <f t="shared" si="3"/>
        <v/>
      </c>
      <c r="AF13" s="26"/>
    </row>
    <row r="14" spans="1:32" ht="12.75" x14ac:dyDescent="0.2">
      <c r="A14" s="4"/>
      <c r="B14" s="19" t="s">
        <v>19</v>
      </c>
      <c r="C14" s="20"/>
      <c r="D14" s="32"/>
      <c r="E14" s="33" t="str">
        <f t="shared" si="4"/>
        <v/>
      </c>
      <c r="F14" s="27"/>
      <c r="G14" s="27"/>
      <c r="H14" s="27"/>
      <c r="I14" s="20"/>
      <c r="J14" s="27"/>
      <c r="K14" s="20"/>
      <c r="L14" s="27"/>
      <c r="M14" s="27"/>
      <c r="N14" s="27"/>
      <c r="O14" s="27"/>
      <c r="P14" s="27"/>
      <c r="Q14" s="2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2"/>
      <c r="AC14" s="46" t="str">
        <f t="shared" si="1"/>
        <v/>
      </c>
      <c r="AD14" s="28" t="str">
        <f t="shared" si="2"/>
        <v/>
      </c>
      <c r="AE14" s="25" t="str">
        <f t="shared" si="3"/>
        <v/>
      </c>
      <c r="AF14" s="26"/>
    </row>
    <row r="15" spans="1:32" ht="12.75" x14ac:dyDescent="0.2">
      <c r="A15" s="4"/>
      <c r="B15" s="19" t="s">
        <v>20</v>
      </c>
      <c r="C15" s="20"/>
      <c r="D15" s="32"/>
      <c r="E15" s="33" t="str">
        <f t="shared" si="4"/>
        <v/>
      </c>
      <c r="F15" s="27"/>
      <c r="G15" s="27"/>
      <c r="H15" s="27"/>
      <c r="I15" s="20"/>
      <c r="J15" s="27"/>
      <c r="K15" s="27"/>
      <c r="L15" s="27"/>
      <c r="M15" s="27"/>
      <c r="N15" s="27"/>
      <c r="O15" s="27"/>
      <c r="P15" s="27"/>
      <c r="Q15" s="2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2"/>
      <c r="AC15" s="46" t="str">
        <f t="shared" si="1"/>
        <v/>
      </c>
      <c r="AD15" s="28" t="str">
        <f t="shared" si="2"/>
        <v/>
      </c>
      <c r="AE15" s="25" t="str">
        <f t="shared" si="3"/>
        <v/>
      </c>
      <c r="AF15" s="26"/>
    </row>
    <row r="16" spans="1:32" ht="12.75" x14ac:dyDescent="0.2">
      <c r="A16" s="4"/>
      <c r="B16" s="19" t="s">
        <v>21</v>
      </c>
      <c r="C16" s="20"/>
      <c r="D16" s="32"/>
      <c r="E16" s="33" t="str">
        <f t="shared" si="4"/>
        <v/>
      </c>
      <c r="F16" s="27"/>
      <c r="G16" s="27"/>
      <c r="H16" s="27"/>
      <c r="I16" s="20"/>
      <c r="J16" s="27"/>
      <c r="K16" s="27"/>
      <c r="L16" s="27"/>
      <c r="M16" s="27"/>
      <c r="N16" s="27"/>
      <c r="O16" s="27"/>
      <c r="P16" s="27"/>
      <c r="Q16" s="2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32"/>
      <c r="AC16" s="46" t="str">
        <f t="shared" si="1"/>
        <v/>
      </c>
      <c r="AD16" s="28" t="str">
        <f t="shared" si="2"/>
        <v/>
      </c>
      <c r="AE16" s="25" t="str">
        <f t="shared" si="3"/>
        <v/>
      </c>
      <c r="AF16" s="26"/>
    </row>
    <row r="17" spans="1:32" ht="12.75" x14ac:dyDescent="0.2">
      <c r="A17" s="4"/>
      <c r="B17" s="19" t="s">
        <v>22</v>
      </c>
      <c r="C17" s="20"/>
      <c r="D17" s="32"/>
      <c r="E17" s="33" t="str">
        <f t="shared" si="4"/>
        <v/>
      </c>
      <c r="F17" s="27"/>
      <c r="G17" s="27"/>
      <c r="H17" s="27"/>
      <c r="I17" s="20"/>
      <c r="J17" s="27"/>
      <c r="K17" s="27"/>
      <c r="L17" s="27"/>
      <c r="M17" s="27"/>
      <c r="N17" s="27"/>
      <c r="O17" s="27"/>
      <c r="P17" s="27"/>
      <c r="Q17" s="2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2"/>
      <c r="AC17" s="46" t="str">
        <f t="shared" si="1"/>
        <v/>
      </c>
      <c r="AD17" s="28" t="str">
        <f t="shared" si="2"/>
        <v/>
      </c>
      <c r="AE17" s="25" t="str">
        <f t="shared" si="3"/>
        <v/>
      </c>
      <c r="AF17" s="26"/>
    </row>
    <row r="20" spans="1:32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x14ac:dyDescent="0.2">
      <c r="A22" s="4"/>
      <c r="B22" s="4"/>
      <c r="C22" s="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4"/>
      <c r="AA22" s="4"/>
      <c r="AB22" s="4"/>
      <c r="AC22" s="4"/>
      <c r="AD22" s="4"/>
      <c r="AE22" s="4"/>
      <c r="AF22" s="4"/>
    </row>
    <row r="23" spans="1:32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x14ac:dyDescent="0.2">
      <c r="A43" s="4"/>
      <c r="B43" s="4"/>
      <c r="C43" s="4"/>
      <c r="D43" s="4"/>
      <c r="E43" s="4"/>
      <c r="AB43" s="4"/>
      <c r="AC43" s="4"/>
      <c r="AD43" s="4"/>
      <c r="AE43" s="4"/>
      <c r="AF43" s="4"/>
    </row>
    <row r="44" spans="1:32" ht="12.75" hidden="1" x14ac:dyDescent="0.2">
      <c r="A44" s="4"/>
      <c r="B44" s="35" t="s">
        <v>23</v>
      </c>
      <c r="C44" s="27">
        <f t="shared" ref="C44:E44" si="5">SUM(C8:C17)</f>
        <v>4</v>
      </c>
      <c r="D44" s="27">
        <f t="shared" si="5"/>
        <v>8</v>
      </c>
      <c r="E44" s="27">
        <f t="shared" si="5"/>
        <v>8</v>
      </c>
      <c r="F44" s="36">
        <f>IF(F7="-",NA(),IF(SUM(F8:F17)="",NA(),$C$45-SUM(F8:$F$17)))</f>
        <v>4</v>
      </c>
      <c r="G44" s="36">
        <f>IF(G7="-",NA(),IF(SUM(G8:G17)="",NA(),$C$45-SUM($F8:G$17)))</f>
        <v>3.2</v>
      </c>
      <c r="H44" s="36">
        <f>IF(H7="-",NA(),IF(SUM(H8:H17)="",NA(),$C$45-SUM($F8:H$17)))</f>
        <v>2.8</v>
      </c>
      <c r="I44" s="36">
        <f>IF(I7="-",NA(),IF(SUM(I8:I17)="",NA(),$C$45-SUM($F8:I$17)))</f>
        <v>2.7</v>
      </c>
      <c r="J44" s="36">
        <f>IF(J7="-",NA(),IF(SUM(J8:J17)="",NA(),$C$45-SUM($F8:J$17)))</f>
        <v>2.5999999999999996</v>
      </c>
      <c r="K44" s="36">
        <f>IF(K7="-",NA(),IF(SUM(K8:K17)="",NA(),$C$45-SUM($F8:K$17)))</f>
        <v>2.5999999999999996</v>
      </c>
      <c r="L44" s="36">
        <f>IF(L7="-",NA(),IF(SUM(L8:L17)="",NA(),$C$45-SUM($F8:L$17)))</f>
        <v>2.2999999999999998</v>
      </c>
      <c r="M44" s="36">
        <f>IF(M7="-",NA(),IF(SUM(M8:M17)="",NA(),$C$45-SUM($F8:M$17)))</f>
        <v>2.1999999999999997</v>
      </c>
      <c r="N44" s="36">
        <f>IF(N7="-",NA(),IF(SUM(N8:N17)="",NA(),$C$45-SUM($F8:N$17)))</f>
        <v>1.8999999999999995</v>
      </c>
      <c r="O44" s="36">
        <f>IF(O7="-",NA(),IF(SUM(O8:O17)="",NA(),$C$45-SUM($F8:O$17)))</f>
        <v>1.7999999999999994</v>
      </c>
      <c r="P44" s="36">
        <f>IF(P7="-",NA(),IF(SUM(P8:P17)="",NA(),$C$45-SUM($F8:P$17)))</f>
        <v>1.3999999999999995</v>
      </c>
      <c r="Q44" s="36">
        <f>IF(Q7="-",NA(),IF(SUM(Q8:Q17)="",NA(),$C$45-SUM($F8:Q$17)))</f>
        <v>1.1999999999999993</v>
      </c>
      <c r="R44" s="36">
        <f>IF(R7="-",NA(),IF(SUM(R8:R17)="",NA(),$C$45-SUM($F8:R$17)))</f>
        <v>1.1999999999999993</v>
      </c>
      <c r="S44" s="36">
        <f>IF(S7="-",NA(),IF(SUM(S8:S17)="",NA(),$C$45-SUM($F8:S$17)))</f>
        <v>1.0999999999999996</v>
      </c>
      <c r="T44" s="36">
        <f>IF(T7="-",NA(),IF(SUM(T8:T17)="",NA(),$C$45-SUM($F8:T$17)))</f>
        <v>0.79999999999999893</v>
      </c>
      <c r="U44" s="36">
        <f>IF(U7="-",NA(),IF(SUM(U8:U17)="",NA(),$C$45-SUM($F8:U$17)))</f>
        <v>0.69999999999999885</v>
      </c>
      <c r="V44" s="36">
        <f>IF(V7="-",NA(),IF(SUM(V8:V17)="",NA(),$C$45-SUM($F8:V$17)))</f>
        <v>0.59999999999999876</v>
      </c>
      <c r="W44" s="36">
        <f>IF(W7="-",NA(),IF(SUM(W8:W17)="",NA(),$C$45-SUM($F8:W$17)))</f>
        <v>0.59999999999999876</v>
      </c>
      <c r="X44" s="36">
        <f>IF(X7="-",NA(),IF(SUM(X8:X17)="",NA(),$C$45-SUM($F8:X$17)))</f>
        <v>0.29999999999999893</v>
      </c>
      <c r="Y44" s="36">
        <f>IF(Y7="-",NA(),IF(SUM(Y8:Y17)="",NA(),$C$45-SUM($F8:Y$17)))</f>
        <v>-8.8817841970012523E-16</v>
      </c>
      <c r="Z44" s="36" t="e">
        <f>IF(Z7="-",NA(),IF(SUM(Z8:Z17)="",NA(),$C$45-SUM($F8:Z$17)))</f>
        <v>#N/A</v>
      </c>
      <c r="AA44" s="36" t="e">
        <f>IF(AA7="-",NA(),IF(SUM(AA8:AA17)="",NA(),$C$45-SUM($F8:AA$17)))</f>
        <v>#N/A</v>
      </c>
      <c r="AB44" s="37"/>
      <c r="AC44" s="38"/>
      <c r="AD44" s="39"/>
      <c r="AE44" s="40"/>
      <c r="AF44" s="26"/>
    </row>
    <row r="45" spans="1:32" ht="12.75" hidden="1" x14ac:dyDescent="0.2">
      <c r="A45" s="4"/>
      <c r="B45" s="35" t="s">
        <v>24</v>
      </c>
      <c r="C45" s="20">
        <f>SUM(C8:C17)</f>
        <v>4</v>
      </c>
      <c r="D45" s="27">
        <f t="shared" ref="D45:E45" si="6">SUM(D9:D44)</f>
        <v>14</v>
      </c>
      <c r="E45" s="27">
        <f t="shared" si="6"/>
        <v>14</v>
      </c>
      <c r="F45" s="36">
        <f>IFERROR(IF((C45-($C$45/$C$4))&lt;0,"-",(C45-($C$45/$C$4))),NA())</f>
        <v>3.8</v>
      </c>
      <c r="G45" s="36">
        <f t="shared" ref="G45:AA45" si="7">IFERROR(IF((F45-($C$45/$C$4))&lt;0,"-",(F45-($C$45/$C$4))),NA())</f>
        <v>3.5999999999999996</v>
      </c>
      <c r="H45" s="36">
        <f t="shared" si="7"/>
        <v>3.3999999999999995</v>
      </c>
      <c r="I45" s="36">
        <f t="shared" si="7"/>
        <v>3.1999999999999993</v>
      </c>
      <c r="J45" s="36">
        <f t="shared" si="7"/>
        <v>2.9999999999999991</v>
      </c>
      <c r="K45" s="36">
        <f t="shared" si="7"/>
        <v>2.7999999999999989</v>
      </c>
      <c r="L45" s="36">
        <f t="shared" si="7"/>
        <v>2.5999999999999988</v>
      </c>
      <c r="M45" s="36">
        <f t="shared" si="7"/>
        <v>2.3999999999999986</v>
      </c>
      <c r="N45" s="36">
        <f t="shared" si="7"/>
        <v>2.1999999999999984</v>
      </c>
      <c r="O45" s="36">
        <f t="shared" si="7"/>
        <v>1.9999999999999984</v>
      </c>
      <c r="P45" s="36">
        <f t="shared" si="7"/>
        <v>1.7999999999999985</v>
      </c>
      <c r="Q45" s="36">
        <f t="shared" si="7"/>
        <v>1.5999999999999985</v>
      </c>
      <c r="R45" s="36">
        <f t="shared" si="7"/>
        <v>1.3999999999999986</v>
      </c>
      <c r="S45" s="36">
        <f t="shared" si="7"/>
        <v>1.1999999999999986</v>
      </c>
      <c r="T45" s="36">
        <f t="shared" si="7"/>
        <v>0.99999999999999867</v>
      </c>
      <c r="U45" s="36">
        <f t="shared" si="7"/>
        <v>0.79999999999999871</v>
      </c>
      <c r="V45" s="36">
        <f t="shared" si="7"/>
        <v>0.59999999999999876</v>
      </c>
      <c r="W45" s="36">
        <f t="shared" si="7"/>
        <v>0.39999999999999875</v>
      </c>
      <c r="X45" s="36">
        <f t="shared" si="7"/>
        <v>0.19999999999999873</v>
      </c>
      <c r="Y45" s="36" t="str">
        <f t="shared" si="7"/>
        <v>-</v>
      </c>
      <c r="Z45" s="36" t="e">
        <f t="shared" si="7"/>
        <v>#N/A</v>
      </c>
      <c r="AA45" s="36" t="e">
        <f t="shared" si="7"/>
        <v>#N/A</v>
      </c>
      <c r="AB45" s="41"/>
      <c r="AC45" s="41"/>
      <c r="AD45" s="41"/>
      <c r="AF45" s="4"/>
    </row>
    <row r="46" spans="1:32" ht="12.75" hidden="1" x14ac:dyDescent="0.2">
      <c r="A46" s="4"/>
      <c r="B46" s="42"/>
      <c r="C46" s="5"/>
      <c r="D46" s="43"/>
      <c r="E46" s="44"/>
      <c r="AD46" s="4"/>
      <c r="AF46" s="4"/>
    </row>
  </sheetData>
  <mergeCells count="3">
    <mergeCell ref="B6:D6"/>
    <mergeCell ref="F6:AB6"/>
    <mergeCell ref="AC6:AE6"/>
  </mergeCells>
  <conditionalFormatting sqref="AD8:AE17">
    <cfRule type="containsBlanks" dxfId="12" priority="2">
      <formula>LEN(TRIM(AD8))=0</formula>
    </cfRule>
    <cfRule type="cellIs" dxfId="11" priority="4" operator="lessThan">
      <formula>1</formula>
    </cfRule>
    <cfRule type="cellIs" dxfId="10" priority="5" operator="greaterThanOrEqual">
      <formula>1</formula>
    </cfRule>
  </conditionalFormatting>
  <dataValidations count="1">
    <dataValidation type="list" allowBlank="1" showErrorMessage="1" sqref="C4">
      <formula1>"1,2,3,4,5,6,7,8,9,10,11,12,13,14,15,16,17,18,19,20,21,22"</formula1>
    </dataValidation>
  </dataValidations>
  <pageMargins left="0.7" right="0.7" top="0.75" bottom="0.75" header="0.3" footer="0.3"/>
  <ignoredErrors>
    <ignoredError sqref="AC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1" workbookViewId="0">
      <selection activeCell="B68" sqref="B68"/>
    </sheetView>
  </sheetViews>
  <sheetFormatPr baseColWidth="10" defaultRowHeight="12.75" x14ac:dyDescent="0.2"/>
  <cols>
    <col min="1" max="1" width="11.42578125" style="47"/>
    <col min="2" max="2" width="19.5703125" style="47" customWidth="1"/>
    <col min="3" max="3" width="22" style="47" customWidth="1"/>
    <col min="4" max="4" width="20.28515625" style="47" customWidth="1"/>
    <col min="5" max="16384" width="11.42578125" style="47"/>
  </cols>
  <sheetData>
    <row r="1" spans="1:1" x14ac:dyDescent="0.2">
      <c r="A1" s="47" t="s">
        <v>25</v>
      </c>
    </row>
    <row r="21" spans="1:2" x14ac:dyDescent="0.2">
      <c r="A21" s="48" t="s">
        <v>26</v>
      </c>
    </row>
    <row r="22" spans="1:2" x14ac:dyDescent="0.2">
      <c r="A22" s="48"/>
    </row>
    <row r="23" spans="1:2" x14ac:dyDescent="0.2">
      <c r="A23" s="47" t="s">
        <v>27</v>
      </c>
    </row>
    <row r="24" spans="1:2" x14ac:dyDescent="0.2">
      <c r="A24" s="47" t="s">
        <v>28</v>
      </c>
    </row>
    <row r="25" spans="1:2" x14ac:dyDescent="0.2">
      <c r="A25" s="47" t="s">
        <v>29</v>
      </c>
    </row>
    <row r="27" spans="1:2" x14ac:dyDescent="0.2">
      <c r="A27" s="47" t="s">
        <v>31</v>
      </c>
    </row>
    <row r="28" spans="1:2" x14ac:dyDescent="0.2">
      <c r="A28" s="47" t="s">
        <v>30</v>
      </c>
    </row>
    <row r="30" spans="1:2" x14ac:dyDescent="0.2">
      <c r="A30" s="49" t="s">
        <v>32</v>
      </c>
      <c r="B30" s="49" t="s">
        <v>33</v>
      </c>
    </row>
    <row r="31" spans="1:2" x14ac:dyDescent="0.2">
      <c r="A31" s="47" t="str">
        <f>+performance!B8</f>
        <v>TAREA 1</v>
      </c>
      <c r="B31" s="47">
        <v>2</v>
      </c>
    </row>
    <row r="32" spans="1:2" x14ac:dyDescent="0.2">
      <c r="A32" s="47" t="str">
        <f>+performance!B9</f>
        <v>TAREA 2</v>
      </c>
      <c r="B32" s="47" t="s">
        <v>34</v>
      </c>
    </row>
    <row r="33" spans="1:4" x14ac:dyDescent="0.2">
      <c r="A33" s="47" t="str">
        <f>+performance!B10</f>
        <v>TAREA 3</v>
      </c>
      <c r="B33" s="47" t="s">
        <v>34</v>
      </c>
    </row>
    <row r="34" spans="1:4" x14ac:dyDescent="0.2">
      <c r="A34" s="47" t="str">
        <f>+performance!B11</f>
        <v>TAREA 4</v>
      </c>
      <c r="B34" s="47" t="s">
        <v>34</v>
      </c>
    </row>
    <row r="35" spans="1:4" x14ac:dyDescent="0.2">
      <c r="A35" s="47" t="str">
        <f>+performance!B12</f>
        <v>TAREA 5</v>
      </c>
      <c r="B35" s="47" t="s">
        <v>34</v>
      </c>
    </row>
    <row r="36" spans="1:4" x14ac:dyDescent="0.2">
      <c r="A36" s="47" t="str">
        <f>+performance!B13</f>
        <v>TAREA 6</v>
      </c>
      <c r="B36" s="47" t="s">
        <v>34</v>
      </c>
    </row>
    <row r="37" spans="1:4" x14ac:dyDescent="0.2">
      <c r="A37" s="47" t="str">
        <f>+performance!B14</f>
        <v>TAREA 7</v>
      </c>
      <c r="B37" s="47" t="s">
        <v>34</v>
      </c>
    </row>
    <row r="38" spans="1:4" x14ac:dyDescent="0.2">
      <c r="A38" s="47" t="str">
        <f>+performance!B15</f>
        <v>TAREA 8</v>
      </c>
      <c r="B38" s="47" t="s">
        <v>34</v>
      </c>
    </row>
    <row r="39" spans="1:4" x14ac:dyDescent="0.2">
      <c r="A39" s="47" t="str">
        <f>+performance!B16</f>
        <v>TAREA 9</v>
      </c>
      <c r="B39" s="47" t="s">
        <v>34</v>
      </c>
    </row>
    <row r="40" spans="1:4" x14ac:dyDescent="0.2">
      <c r="A40" s="47" t="str">
        <f>+performance!B17</f>
        <v>TAREA 10</v>
      </c>
      <c r="B40" s="47" t="s">
        <v>34</v>
      </c>
    </row>
    <row r="45" spans="1:4" x14ac:dyDescent="0.2">
      <c r="A45" s="49" t="s">
        <v>32</v>
      </c>
      <c r="B45" s="49" t="s">
        <v>35</v>
      </c>
      <c r="C45" s="49" t="s">
        <v>36</v>
      </c>
      <c r="D45" s="49" t="s">
        <v>37</v>
      </c>
    </row>
    <row r="46" spans="1:4" x14ac:dyDescent="0.2">
      <c r="A46" s="47" t="str">
        <f>+performance!B8</f>
        <v>TAREA 1</v>
      </c>
      <c r="B46" s="47">
        <v>2</v>
      </c>
      <c r="C46" s="47">
        <v>5</v>
      </c>
      <c r="D46" s="50">
        <f>+IF(B31=2,+(B46+C46+4*((B46+((C46-B46)/6))*1.05))/6,IF(B31=3,+(B46+C46+4*((B46+((C46-B46)/6))*1.22))/6,IF(B31=5,+(B46+C46+4*((B46+((C46-B46)/6))*1.37))/6,IF(B31=8,+(B46+C46+4*((B46+((C46-B46)/6))*1.58))/6,IF(B31=13,+(B46+C46+4*((B46+((C46-B46)/6))*1.95))/6,"")))))</f>
        <v>2.9166666666666665</v>
      </c>
    </row>
    <row r="47" spans="1:4" x14ac:dyDescent="0.2">
      <c r="A47" s="47" t="str">
        <f>+performance!B9</f>
        <v>TAREA 2</v>
      </c>
      <c r="D47" s="50" t="str">
        <f>+IF(B32=2,+(B47+C47+4*((B47+((C47-B47)/6))*1.05))/6,IF(B32=3,+(B47+C47+4*((B47+((C47-B47)/6))*1.22))/6,IF(B32=5,+(B47+C47+4*((B47+((C47-B47)/6))*1.37))/6,IF(B32=8,+(B47+C47+4*((B47+((C47-B47)/6))*1.58))/6,IF(B32=13,+(B47+C47+4*((B47+((C47-B47)/6))*1.95))/6,"")))))</f>
        <v/>
      </c>
    </row>
    <row r="48" spans="1:4" x14ac:dyDescent="0.2">
      <c r="A48" s="47" t="str">
        <f>+performance!B10</f>
        <v>TAREA 3</v>
      </c>
      <c r="D48" s="50" t="str">
        <f t="shared" ref="D48:D55" si="0">+IF(B33=2,+(B48+C48+4*((B48+((C48-B48)/6))*1.05))/6,IF(B33=3,+(B48+C48+4*((B48+((C48-B48)/6))*1.22))/6,IF(B33=5,+(B48+C48+4*((B48+((C48-B48)/6))*1.37))/6,IF(B33=8,+(B48+C48+4*((B48+((C48-B48)/6))*1.58))/6,IF(B33=13,+(B48+C48+4*((B48+((C48-B48)/6))*1.95))/6,"")))))</f>
        <v/>
      </c>
    </row>
    <row r="49" spans="1:4" x14ac:dyDescent="0.2">
      <c r="A49" s="47" t="str">
        <f>+performance!B11</f>
        <v>TAREA 4</v>
      </c>
      <c r="D49" s="50" t="str">
        <f t="shared" si="0"/>
        <v/>
      </c>
    </row>
    <row r="50" spans="1:4" x14ac:dyDescent="0.2">
      <c r="A50" s="47" t="str">
        <f>+performance!B12</f>
        <v>TAREA 5</v>
      </c>
      <c r="D50" s="50" t="str">
        <f t="shared" si="0"/>
        <v/>
      </c>
    </row>
    <row r="51" spans="1:4" x14ac:dyDescent="0.2">
      <c r="A51" s="47" t="str">
        <f>+performance!B13</f>
        <v>TAREA 6</v>
      </c>
      <c r="D51" s="50" t="str">
        <f t="shared" si="0"/>
        <v/>
      </c>
    </row>
    <row r="52" spans="1:4" x14ac:dyDescent="0.2">
      <c r="A52" s="47" t="str">
        <f>+performance!B14</f>
        <v>TAREA 7</v>
      </c>
      <c r="D52" s="50" t="str">
        <f t="shared" si="0"/>
        <v/>
      </c>
    </row>
    <row r="53" spans="1:4" x14ac:dyDescent="0.2">
      <c r="A53" s="47" t="str">
        <f>+performance!B15</f>
        <v>TAREA 8</v>
      </c>
      <c r="D53" s="50" t="str">
        <f t="shared" si="0"/>
        <v/>
      </c>
    </row>
    <row r="54" spans="1:4" x14ac:dyDescent="0.2">
      <c r="A54" s="47" t="str">
        <f>+performance!B16</f>
        <v>TAREA 9</v>
      </c>
      <c r="D54" s="50" t="str">
        <f t="shared" si="0"/>
        <v/>
      </c>
    </row>
    <row r="55" spans="1:4" x14ac:dyDescent="0.2">
      <c r="A55" s="47" t="str">
        <f>+performance!B17</f>
        <v>TAREA 10</v>
      </c>
      <c r="D55" s="50" t="str">
        <f t="shared" si="0"/>
        <v/>
      </c>
    </row>
  </sheetData>
  <dataValidations count="1">
    <dataValidation type="list" allowBlank="1" showInputMessage="1" showErrorMessage="1" sqref="B31:B40">
      <formula1>"Seleccionar dificultad,2,3,5,8,13"</formula1>
    </dataValidation>
  </dataValidations>
  <pageMargins left="0.7" right="0.7" top="0.75" bottom="0.75" header="0.3" footer="0.3"/>
  <pageSetup paperSize="9" orientation="portrait" verticalDpi="599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performance</vt:lpstr>
      <vt:lpstr>tiempo_optimo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Flores</dc:creator>
  <cp:lastModifiedBy>Octavio Flores</cp:lastModifiedBy>
  <dcterms:created xsi:type="dcterms:W3CDTF">2020-05-09T02:37:00Z</dcterms:created>
  <dcterms:modified xsi:type="dcterms:W3CDTF">2020-06-03T18:07:54Z</dcterms:modified>
</cp:coreProperties>
</file>